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M4" i="1"/>
  <c r="M10" i="1" s="1"/>
  <c r="O9" i="1"/>
  <c r="M9" i="1"/>
  <c r="O8" i="1"/>
  <c r="M8" i="1"/>
  <c r="O7" i="1"/>
  <c r="M7" i="1"/>
  <c r="AE10" i="1"/>
  <c r="AD10" i="1"/>
  <c r="AC10" i="1"/>
  <c r="AB10" i="1"/>
  <c r="AA10" i="1"/>
  <c r="Z10" i="1"/>
  <c r="Y10" i="1"/>
  <c r="I16" i="1" s="1"/>
  <c r="X10" i="1"/>
  <c r="H16" i="1"/>
  <c r="W10" i="1"/>
  <c r="G16" i="1"/>
  <c r="V10" i="1"/>
  <c r="F16" i="1"/>
  <c r="U10" i="1"/>
  <c r="E16" i="1"/>
  <c r="T10" i="1"/>
  <c r="I15" i="1" s="1"/>
  <c r="S10" i="1"/>
  <c r="H15" i="1" s="1"/>
  <c r="R10" i="1"/>
  <c r="G15" i="1" s="1"/>
  <c r="Q10" i="1"/>
  <c r="F15" i="1" s="1"/>
  <c r="P10" i="1"/>
  <c r="E15" i="1" s="1"/>
  <c r="L10" i="1"/>
  <c r="K10" i="1"/>
  <c r="J10" i="1"/>
  <c r="I10" i="1"/>
  <c r="I14" i="1" s="1"/>
  <c r="H10" i="1"/>
  <c r="H14" i="1" s="1"/>
  <c r="H17" i="1" s="1"/>
  <c r="G10" i="1"/>
  <c r="G14" i="1" s="1"/>
  <c r="F10" i="1"/>
  <c r="F14" i="1" s="1"/>
  <c r="E10" i="1"/>
  <c r="E14" i="1" s="1"/>
  <c r="L16" i="1"/>
  <c r="K16" i="1" l="1"/>
  <c r="O10" i="1"/>
  <c r="K14" i="1"/>
  <c r="F17" i="1"/>
  <c r="M16" i="1"/>
  <c r="N16" i="1"/>
  <c r="E17" i="1"/>
  <c r="G17" i="1"/>
  <c r="L17" i="1"/>
  <c r="M14" i="1"/>
  <c r="K15" i="1"/>
  <c r="L15" i="1"/>
  <c r="M15" i="1"/>
  <c r="N15" i="1"/>
  <c r="I17" i="1"/>
  <c r="O14" i="1"/>
  <c r="O17" i="1" s="1"/>
  <c r="N10" i="1"/>
  <c r="N14" i="1" s="1"/>
  <c r="L14" i="1"/>
  <c r="D11" i="1"/>
  <c r="K17" i="1" l="1"/>
  <c r="N17" i="1"/>
  <c r="M17" i="1"/>
</calcChain>
</file>

<file path=xl/sharedStrings.xml><?xml version="1.0" encoding="utf-8"?>
<sst xmlns="http://schemas.openxmlformats.org/spreadsheetml/2006/main" count="136" uniqueCount="98">
  <si>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</si>
  <si>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</si>
  <si>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</si>
  <si>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</si>
  <si>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</si>
  <si>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</si>
  <si>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</si>
  <si>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</si>
  <si>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</si>
  <si>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</si>
  <si>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</si>
  <si>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</si>
  <si>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</si>
  <si>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</si>
  <si>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</si>
  <si>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</si>
  <si>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</si>
  <si>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</si>
  <si>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</si>
  <si>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</si>
  <si>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</si>
  <si>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</si>
  <si>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</si>
  <si>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</si>
  <si>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</si>
  <si>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</si>
  <si>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</si>
  <si>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</si>
  <si>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</si>
  <si>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</si>
  <si>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</si>
  <si>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</si>
  <si>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</si>
  <si>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</si>
  <si>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Fera = Fera, Rauma  (1958)</t>
  </si>
  <si>
    <t>Saija Vanhatalo</t>
  </si>
  <si>
    <t>Fera</t>
  </si>
  <si>
    <t>ykköspesis</t>
  </si>
  <si>
    <t>10.</t>
  </si>
  <si>
    <t>8.</t>
  </si>
  <si>
    <t>5.</t>
  </si>
  <si>
    <t>12.</t>
  </si>
  <si>
    <t>22.10.1980</t>
  </si>
  <si>
    <t>ENSIMMÄISET</t>
  </si>
  <si>
    <t>Ottelu</t>
  </si>
  <si>
    <t>1.  ottelu</t>
  </si>
  <si>
    <t>Kunnari</t>
  </si>
  <si>
    <t>19.05. 1999  Pesäkarhut - Fera  2-0  (4-3, 5-3)</t>
  </si>
  <si>
    <t>5.  ottelu</t>
  </si>
  <si>
    <t>29.05. 1999  Fera - KPK  0-2  (1-2, 1-8)</t>
  </si>
  <si>
    <t>6.  ottelu</t>
  </si>
  <si>
    <t>02.06. 1999  PeTo - Fera  2-0  (11-1, 2-1)</t>
  </si>
  <si>
    <t>75.  ottelu</t>
  </si>
  <si>
    <t>11.08. 2004  Pesäkarhut - Fera  2-0  (5-4, 3-0)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</si>
  <si>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</si>
  <si>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</si>
  <si>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</si>
  <si>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</si>
  <si>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</si>
  <si>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</si>
  <si>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</si>
  <si>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</si>
  <si>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</si>
  <si>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</si>
  <si>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</si>
  <si>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</si>
  <si>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</si>
  <si>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</si>
  <si>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</si>
  <si>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</si>
  <si>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Janne Ervasti</t>
  </si>
  <si>
    <t>2114</t>
  </si>
  <si>
    <t>06.08. 2000  Oulu</t>
  </si>
  <si>
    <t>2v</t>
  </si>
  <si>
    <t>Matti Leino</t>
  </si>
  <si>
    <t>1380</t>
  </si>
  <si>
    <t xml:space="preserve">Lyöty </t>
  </si>
  <si>
    <t xml:space="preserve">Tuotu </t>
  </si>
  <si>
    <t xml:space="preserve"> Tyttöpesäpalloilija  1999</t>
  </si>
  <si>
    <t>18 v   6 kk 27 pv</t>
  </si>
  <si>
    <t>18 v   7 kk 11 pv</t>
  </si>
  <si>
    <t>18 v   7 kk   7 pv</t>
  </si>
  <si>
    <t>23 v   9 kk 20 pv</t>
  </si>
  <si>
    <t xml:space="preserve">  2-1  (4-2, 3-4, x-x, 4-1)</t>
  </si>
  <si>
    <t>3p</t>
  </si>
  <si>
    <t>3/4</t>
  </si>
  <si>
    <t>2/2</t>
  </si>
  <si>
    <t>1/1</t>
  </si>
  <si>
    <t>0/1</t>
  </si>
  <si>
    <t xml:space="preserve">  0-2  (2-7, 1-15)</t>
  </si>
  <si>
    <t>8/12</t>
  </si>
  <si>
    <t>4/4</t>
  </si>
  <si>
    <t>2/4</t>
  </si>
  <si>
    <t>1/2</t>
  </si>
  <si>
    <t>11/16</t>
  </si>
  <si>
    <t>4/6</t>
  </si>
  <si>
    <t>2/3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</si>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</sst>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7.5703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9.140625" style="25"/>
    <col min="34" max="34" width="22.42578125" style="25" customWidth="1"/>
    <col min="35" max="36" width="9.140625" style="25"/>
    <col min="37" max="37" width="10.85546875" style="25" customWidth="1"/>
    <col min="38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1999</v>
      </c>
      <c r="C4" s="26" t="s">
        <v>41</v>
      </c>
      <c r="D4" s="28" t="s">
        <v>36</v>
      </c>
      <c r="E4" s="61">
        <v>14</v>
      </c>
      <c r="F4" s="26">
        <v>0</v>
      </c>
      <c r="G4" s="32">
        <v>1</v>
      </c>
      <c r="H4" s="65">
        <v>2</v>
      </c>
      <c r="I4" s="26">
        <v>28</v>
      </c>
      <c r="J4" s="26">
        <v>24</v>
      </c>
      <c r="K4" s="26">
        <v>3</v>
      </c>
      <c r="L4" s="26">
        <v>0</v>
      </c>
      <c r="M4" s="26">
        <f>PRODUCT(F4+G4)</f>
        <v>1</v>
      </c>
      <c r="N4" s="29">
        <v>0.5</v>
      </c>
      <c r="O4" s="36">
        <f>PRODUCT(I4/N4)</f>
        <v>56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57">
        <v>2000</v>
      </c>
      <c r="C5" s="57"/>
      <c r="D5" s="58" t="s">
        <v>36</v>
      </c>
      <c r="E5" s="59"/>
      <c r="F5" s="60" t="s">
        <v>37</v>
      </c>
      <c r="G5" s="64"/>
      <c r="H5" s="63"/>
      <c r="I5" s="57"/>
      <c r="J5" s="57"/>
      <c r="K5" s="57"/>
      <c r="L5" s="57"/>
      <c r="M5" s="57"/>
      <c r="N5" s="57"/>
      <c r="O5" s="36"/>
      <c r="P5" s="26"/>
      <c r="Q5" s="26"/>
      <c r="R5" s="26"/>
      <c r="S5" s="26"/>
      <c r="T5" s="26"/>
      <c r="U5" s="27">
        <v>7</v>
      </c>
      <c r="V5" s="27">
        <v>0</v>
      </c>
      <c r="W5" s="27">
        <v>1</v>
      </c>
      <c r="X5" s="27">
        <v>1</v>
      </c>
      <c r="Y5" s="27">
        <v>21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57">
        <v>2001</v>
      </c>
      <c r="C6" s="57"/>
      <c r="D6" s="58" t="s">
        <v>36</v>
      </c>
      <c r="E6" s="59"/>
      <c r="F6" s="60" t="s">
        <v>37</v>
      </c>
      <c r="G6" s="64"/>
      <c r="H6" s="63"/>
      <c r="I6" s="57"/>
      <c r="J6" s="57"/>
      <c r="K6" s="57"/>
      <c r="L6" s="57"/>
      <c r="M6" s="57"/>
      <c r="N6" s="57"/>
      <c r="O6" s="36"/>
      <c r="P6" s="26"/>
      <c r="Q6" s="26"/>
      <c r="R6" s="26"/>
      <c r="S6" s="26"/>
      <c r="T6" s="26"/>
      <c r="U6" s="27">
        <v>2</v>
      </c>
      <c r="V6" s="27">
        <v>0</v>
      </c>
      <c r="W6" s="27">
        <v>0</v>
      </c>
      <c r="X6" s="27">
        <v>0</v>
      </c>
      <c r="Y6" s="27">
        <v>3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2002</v>
      </c>
      <c r="C7" s="26" t="s">
        <v>38</v>
      </c>
      <c r="D7" s="28" t="s">
        <v>36</v>
      </c>
      <c r="E7" s="61">
        <v>2</v>
      </c>
      <c r="F7" s="26">
        <v>0</v>
      </c>
      <c r="G7" s="26">
        <v>1</v>
      </c>
      <c r="H7" s="26">
        <v>0</v>
      </c>
      <c r="I7" s="26">
        <v>5</v>
      </c>
      <c r="J7" s="26">
        <v>2</v>
      </c>
      <c r="K7" s="26">
        <v>1</v>
      </c>
      <c r="L7" s="26">
        <v>1</v>
      </c>
      <c r="M7" s="26">
        <f>PRODUCT(F7+G7)</f>
        <v>1</v>
      </c>
      <c r="N7" s="29">
        <v>0.45500000000000002</v>
      </c>
      <c r="O7" s="36">
        <f>PRODUCT(I7/N7)</f>
        <v>10.989010989010989</v>
      </c>
      <c r="P7" s="26"/>
      <c r="Q7" s="26"/>
      <c r="R7" s="26"/>
      <c r="S7" s="26"/>
      <c r="T7" s="26"/>
      <c r="U7" s="27">
        <v>7</v>
      </c>
      <c r="V7" s="27">
        <v>0</v>
      </c>
      <c r="W7" s="27">
        <v>2</v>
      </c>
      <c r="X7" s="27">
        <v>2</v>
      </c>
      <c r="Y7" s="27">
        <v>15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2003</v>
      </c>
      <c r="C8" s="26" t="s">
        <v>39</v>
      </c>
      <c r="D8" s="28" t="s">
        <v>36</v>
      </c>
      <c r="E8" s="61">
        <v>20</v>
      </c>
      <c r="F8" s="26">
        <v>0</v>
      </c>
      <c r="G8" s="26">
        <v>8</v>
      </c>
      <c r="H8" s="26">
        <v>3</v>
      </c>
      <c r="I8" s="26">
        <v>39</v>
      </c>
      <c r="J8" s="26">
        <v>17</v>
      </c>
      <c r="K8" s="26">
        <v>8</v>
      </c>
      <c r="L8" s="26">
        <v>6</v>
      </c>
      <c r="M8" s="26">
        <f>PRODUCT(F8+G8)</f>
        <v>8</v>
      </c>
      <c r="N8" s="29">
        <v>0.38200000000000001</v>
      </c>
      <c r="O8" s="36">
        <f>PRODUCT(I8/N8)</f>
        <v>102.09424083769633</v>
      </c>
      <c r="P8" s="26">
        <v>3</v>
      </c>
      <c r="Q8" s="26">
        <v>0</v>
      </c>
      <c r="R8" s="26">
        <v>1</v>
      </c>
      <c r="S8" s="26">
        <v>0</v>
      </c>
      <c r="T8" s="26">
        <v>3</v>
      </c>
      <c r="U8" s="27"/>
      <c r="V8" s="27"/>
      <c r="W8" s="27"/>
      <c r="X8" s="27"/>
      <c r="Y8" s="27"/>
      <c r="Z8" s="26"/>
      <c r="AA8" s="26"/>
      <c r="AB8" s="26"/>
      <c r="AC8" s="26"/>
      <c r="AD8" s="62"/>
      <c r="AE8" s="62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2004</v>
      </c>
      <c r="C9" s="26" t="s">
        <v>40</v>
      </c>
      <c r="D9" s="28" t="s">
        <v>36</v>
      </c>
      <c r="E9" s="61">
        <v>17</v>
      </c>
      <c r="F9" s="26">
        <v>0</v>
      </c>
      <c r="G9" s="26">
        <v>3</v>
      </c>
      <c r="H9" s="26">
        <v>3</v>
      </c>
      <c r="I9" s="26">
        <v>38</v>
      </c>
      <c r="J9" s="26">
        <v>12</v>
      </c>
      <c r="K9" s="26">
        <v>11</v>
      </c>
      <c r="L9" s="26">
        <v>12</v>
      </c>
      <c r="M9" s="26">
        <f>PRODUCT(F9+G9)</f>
        <v>3</v>
      </c>
      <c r="N9" s="29">
        <v>0.46300000000000002</v>
      </c>
      <c r="O9" s="36">
        <f>PRODUCT(I9/N9)</f>
        <v>82.073434125269969</v>
      </c>
      <c r="P9" s="26">
        <v>7</v>
      </c>
      <c r="Q9" s="26">
        <v>1</v>
      </c>
      <c r="R9" s="26">
        <v>0</v>
      </c>
      <c r="S9" s="26">
        <v>2</v>
      </c>
      <c r="T9" s="26">
        <v>14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53</v>
      </c>
      <c r="F10" s="18">
        <f t="shared" si="0"/>
        <v>0</v>
      </c>
      <c r="G10" s="18">
        <f t="shared" si="0"/>
        <v>13</v>
      </c>
      <c r="H10" s="18">
        <f t="shared" si="0"/>
        <v>8</v>
      </c>
      <c r="I10" s="18">
        <f t="shared" si="0"/>
        <v>110</v>
      </c>
      <c r="J10" s="18">
        <f t="shared" si="0"/>
        <v>55</v>
      </c>
      <c r="K10" s="18">
        <f t="shared" si="0"/>
        <v>23</v>
      </c>
      <c r="L10" s="18">
        <f t="shared" si="0"/>
        <v>19</v>
      </c>
      <c r="M10" s="18">
        <f t="shared" si="0"/>
        <v>13</v>
      </c>
      <c r="N10" s="30">
        <f>PRODUCT(I10/O10)</f>
        <v>0.4379736083196793</v>
      </c>
      <c r="O10" s="31">
        <f t="shared" ref="O10:AE10" si="1">SUM(O4:O9)</f>
        <v>251.15668595197729</v>
      </c>
      <c r="P10" s="18">
        <f t="shared" si="1"/>
        <v>10</v>
      </c>
      <c r="Q10" s="18">
        <f t="shared" si="1"/>
        <v>1</v>
      </c>
      <c r="R10" s="18">
        <f t="shared" si="1"/>
        <v>1</v>
      </c>
      <c r="S10" s="18">
        <f t="shared" si="1"/>
        <v>2</v>
      </c>
      <c r="T10" s="18">
        <f t="shared" si="1"/>
        <v>17</v>
      </c>
      <c r="U10" s="18">
        <f t="shared" si="1"/>
        <v>16</v>
      </c>
      <c r="V10" s="18">
        <f t="shared" si="1"/>
        <v>0</v>
      </c>
      <c r="W10" s="18">
        <f t="shared" si="1"/>
        <v>3</v>
      </c>
      <c r="X10" s="18">
        <f t="shared" si="1"/>
        <v>3</v>
      </c>
      <c r="Y10" s="18">
        <f t="shared" si="1"/>
        <v>39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71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32</v>
      </c>
      <c r="O13" s="24"/>
      <c r="P13" s="39" t="s">
        <v>43</v>
      </c>
      <c r="Q13" s="12"/>
      <c r="R13" s="12"/>
      <c r="S13" s="12"/>
      <c r="T13" s="66"/>
      <c r="U13" s="66"/>
      <c r="V13" s="66"/>
      <c r="W13" s="66"/>
      <c r="X13" s="66"/>
      <c r="Y13" s="12"/>
      <c r="Z13" s="12"/>
      <c r="AA13" s="12"/>
      <c r="AB13" s="11"/>
      <c r="AC13" s="12"/>
      <c r="AD13" s="12"/>
      <c r="AE13" s="4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0"/>
      <c r="E14" s="26">
        <f>PRODUCT(E10)</f>
        <v>53</v>
      </c>
      <c r="F14" s="26">
        <f>PRODUCT(F10)</f>
        <v>0</v>
      </c>
      <c r="G14" s="26">
        <f>PRODUCT(G10)</f>
        <v>13</v>
      </c>
      <c r="H14" s="26">
        <f>PRODUCT(H10)</f>
        <v>8</v>
      </c>
      <c r="I14" s="26">
        <f>PRODUCT(I10)</f>
        <v>110</v>
      </c>
      <c r="J14" s="1"/>
      <c r="K14" s="41">
        <f>PRODUCT((F14+G14)/E14)</f>
        <v>0.24528301886792453</v>
      </c>
      <c r="L14" s="41">
        <f>PRODUCT(H14/E14)</f>
        <v>0.15094339622641509</v>
      </c>
      <c r="M14" s="41">
        <f>PRODUCT(I14/E14)</f>
        <v>2.0754716981132075</v>
      </c>
      <c r="N14" s="29">
        <f>PRODUCT(N10)</f>
        <v>0.4379736083196793</v>
      </c>
      <c r="O14" s="24">
        <f>PRODUCT(O10)</f>
        <v>251.15668595197729</v>
      </c>
      <c r="P14" s="67" t="s">
        <v>44</v>
      </c>
      <c r="Q14" s="68"/>
      <c r="R14" s="69" t="s">
        <v>47</v>
      </c>
      <c r="S14" s="69"/>
      <c r="T14" s="69"/>
      <c r="U14" s="69"/>
      <c r="V14" s="69"/>
      <c r="W14" s="69"/>
      <c r="X14" s="69"/>
      <c r="Y14" s="69"/>
      <c r="Z14" s="69"/>
      <c r="AA14" s="70" t="s">
        <v>45</v>
      </c>
      <c r="AB14" s="70"/>
      <c r="AC14" s="107" t="s">
        <v>79</v>
      </c>
      <c r="AD14" s="70"/>
      <c r="AE14" s="11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2" t="s">
        <v>18</v>
      </c>
      <c r="C15" s="43"/>
      <c r="D15" s="44"/>
      <c r="E15" s="26">
        <f>PRODUCT(P10)</f>
        <v>10</v>
      </c>
      <c r="F15" s="26">
        <f>PRODUCT(Q10)</f>
        <v>1</v>
      </c>
      <c r="G15" s="26">
        <f>PRODUCT(R10)</f>
        <v>1</v>
      </c>
      <c r="H15" s="26">
        <f>PRODUCT(S10)</f>
        <v>2</v>
      </c>
      <c r="I15" s="26">
        <f>PRODUCT(T10)</f>
        <v>17</v>
      </c>
      <c r="J15" s="1"/>
      <c r="K15" s="41">
        <f>PRODUCT((F15+G15)/E15)</f>
        <v>0.2</v>
      </c>
      <c r="L15" s="41">
        <f>PRODUCT(H15/E15)</f>
        <v>0.2</v>
      </c>
      <c r="M15" s="41">
        <f>PRODUCT(I15/E15)</f>
        <v>1.7</v>
      </c>
      <c r="N15" s="29">
        <f>PRODUCT(I15/O15)</f>
        <v>0.30357142857142855</v>
      </c>
      <c r="O15" s="24">
        <v>56</v>
      </c>
      <c r="P15" s="71" t="s">
        <v>76</v>
      </c>
      <c r="Q15" s="72"/>
      <c r="R15" s="73" t="s">
        <v>51</v>
      </c>
      <c r="S15" s="73"/>
      <c r="T15" s="73"/>
      <c r="U15" s="73"/>
      <c r="V15" s="73"/>
      <c r="W15" s="73"/>
      <c r="X15" s="73"/>
      <c r="Y15" s="73"/>
      <c r="Z15" s="73"/>
      <c r="AA15" s="74" t="s">
        <v>50</v>
      </c>
      <c r="AB15" s="74"/>
      <c r="AC15" s="108" t="s">
        <v>80</v>
      </c>
      <c r="AD15" s="74"/>
      <c r="AE15" s="11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19</v>
      </c>
      <c r="C16" s="46"/>
      <c r="D16" s="47"/>
      <c r="E16" s="27">
        <f>PRODUCT(U10)</f>
        <v>16</v>
      </c>
      <c r="F16" s="27">
        <f>PRODUCT(V10)</f>
        <v>0</v>
      </c>
      <c r="G16" s="27">
        <f>PRODUCT(W10)</f>
        <v>3</v>
      </c>
      <c r="H16" s="27">
        <f>PRODUCT(X10)</f>
        <v>3</v>
      </c>
      <c r="I16" s="27">
        <f>PRODUCT(Y10)</f>
        <v>39</v>
      </c>
      <c r="J16" s="1"/>
      <c r="K16" s="48">
        <f>PRODUCT((F16+G16)/E16)</f>
        <v>0.1875</v>
      </c>
      <c r="L16" s="48">
        <f>PRODUCT(H16/E16)</f>
        <v>0.1875</v>
      </c>
      <c r="M16" s="48">
        <f>PRODUCT(I16/E16)</f>
        <v>2.4375</v>
      </c>
      <c r="N16" s="49">
        <f>PRODUCT(I16/O16)</f>
        <v>0.48749999999999999</v>
      </c>
      <c r="O16" s="24">
        <v>80</v>
      </c>
      <c r="P16" s="71" t="s">
        <v>77</v>
      </c>
      <c r="Q16" s="72"/>
      <c r="R16" s="73" t="s">
        <v>49</v>
      </c>
      <c r="S16" s="73"/>
      <c r="T16" s="73"/>
      <c r="U16" s="73"/>
      <c r="V16" s="73"/>
      <c r="W16" s="73"/>
      <c r="X16" s="73"/>
      <c r="Y16" s="73"/>
      <c r="Z16" s="73"/>
      <c r="AA16" s="74" t="s">
        <v>48</v>
      </c>
      <c r="AB16" s="74"/>
      <c r="AC16" s="108" t="s">
        <v>81</v>
      </c>
      <c r="AD16" s="74"/>
      <c r="AE16" s="11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0" t="s">
        <v>20</v>
      </c>
      <c r="C17" s="51"/>
      <c r="D17" s="52"/>
      <c r="E17" s="18">
        <f>SUM(E14:E16)</f>
        <v>79</v>
      </c>
      <c r="F17" s="18">
        <f>SUM(F14:F16)</f>
        <v>1</v>
      </c>
      <c r="G17" s="18">
        <f>SUM(G14:G16)</f>
        <v>17</v>
      </c>
      <c r="H17" s="18">
        <f>SUM(H14:H16)</f>
        <v>13</v>
      </c>
      <c r="I17" s="18">
        <f>SUM(I14:I16)</f>
        <v>166</v>
      </c>
      <c r="J17" s="1"/>
      <c r="K17" s="53">
        <f>PRODUCT((F17+G17)/E17)</f>
        <v>0.22784810126582278</v>
      </c>
      <c r="L17" s="53">
        <f>PRODUCT(H17/E17)</f>
        <v>0.16455696202531644</v>
      </c>
      <c r="M17" s="53">
        <f>PRODUCT(I17/E17)</f>
        <v>2.1012658227848102</v>
      </c>
      <c r="N17" s="30">
        <f>PRODUCT(I17/O17)</f>
        <v>0.42876697219324411</v>
      </c>
      <c r="O17" s="24">
        <f>SUM(O14:O16)</f>
        <v>387.15668595197729</v>
      </c>
      <c r="P17" s="75" t="s">
        <v>46</v>
      </c>
      <c r="Q17" s="76"/>
      <c r="R17" s="77" t="s">
        <v>53</v>
      </c>
      <c r="S17" s="77"/>
      <c r="T17" s="77"/>
      <c r="U17" s="77"/>
      <c r="V17" s="77"/>
      <c r="W17" s="77"/>
      <c r="X17" s="77"/>
      <c r="Y17" s="77"/>
      <c r="Z17" s="77"/>
      <c r="AA17" s="78" t="s">
        <v>52</v>
      </c>
      <c r="AB17" s="78"/>
      <c r="AC17" s="109" t="s">
        <v>82</v>
      </c>
      <c r="AD17" s="78"/>
      <c r="AE17" s="112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79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9" t="s">
        <v>78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5"/>
      <c r="O19" s="11"/>
      <c r="P19" s="12"/>
      <c r="Q19" s="12"/>
      <c r="R19" s="12"/>
      <c r="S19" s="12"/>
      <c r="T19" s="11"/>
      <c r="U19" s="11"/>
      <c r="V19" s="106"/>
      <c r="W19" s="12"/>
      <c r="X19" s="12"/>
      <c r="Y19" s="12"/>
      <c r="Z19" s="12"/>
      <c r="AA19" s="12"/>
      <c r="AB19" s="11"/>
      <c r="AC19" s="12"/>
      <c r="AD19" s="12"/>
      <c r="AE19" s="40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4"/>
      <c r="O20" s="24"/>
      <c r="P20" s="1"/>
      <c r="Q20" s="37"/>
      <c r="R20" s="1"/>
      <c r="S20" s="1"/>
      <c r="T20" s="24"/>
      <c r="U20" s="24"/>
      <c r="V20" s="7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33</v>
      </c>
      <c r="C21" s="1"/>
      <c r="D21" s="56" t="s">
        <v>34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3.85546875" style="97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133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80" t="s">
        <v>54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0"/>
      <c r="R1" s="130"/>
      <c r="S1" s="130"/>
      <c r="T1" s="130"/>
      <c r="U1" s="130"/>
      <c r="V1" s="81"/>
      <c r="W1" s="82"/>
      <c r="X1" s="63"/>
      <c r="Y1" s="83"/>
      <c r="Z1" s="83"/>
      <c r="AA1" s="83"/>
      <c r="AB1" s="83"/>
      <c r="AC1" s="83"/>
      <c r="AD1" s="83"/>
    </row>
    <row r="2" spans="1:30" x14ac:dyDescent="0.25">
      <c r="A2" s="8"/>
      <c r="B2" s="100" t="s">
        <v>35</v>
      </c>
      <c r="C2" s="101" t="s">
        <v>42</v>
      </c>
      <c r="D2" s="102"/>
      <c r="E2" s="8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1"/>
      <c r="W2" s="84"/>
      <c r="X2" s="65"/>
      <c r="Y2" s="83"/>
      <c r="Z2" s="83"/>
      <c r="AA2" s="83"/>
      <c r="AB2" s="83"/>
      <c r="AC2" s="83"/>
      <c r="AD2" s="83"/>
    </row>
    <row r="3" spans="1:30" x14ac:dyDescent="0.25">
      <c r="A3" s="8"/>
      <c r="B3" s="85" t="s">
        <v>55</v>
      </c>
      <c r="C3" s="22" t="s">
        <v>56</v>
      </c>
      <c r="D3" s="86" t="s">
        <v>57</v>
      </c>
      <c r="E3" s="87" t="s">
        <v>1</v>
      </c>
      <c r="F3" s="24"/>
      <c r="G3" s="88" t="s">
        <v>58</v>
      </c>
      <c r="H3" s="89" t="s">
        <v>59</v>
      </c>
      <c r="I3" s="89" t="s">
        <v>30</v>
      </c>
      <c r="J3" s="17" t="s">
        <v>60</v>
      </c>
      <c r="K3" s="90" t="s">
        <v>61</v>
      </c>
      <c r="L3" s="90" t="s">
        <v>62</v>
      </c>
      <c r="M3" s="88" t="s">
        <v>63</v>
      </c>
      <c r="N3" s="88" t="s">
        <v>29</v>
      </c>
      <c r="O3" s="89" t="s">
        <v>64</v>
      </c>
      <c r="P3" s="88" t="s">
        <v>59</v>
      </c>
      <c r="Q3" s="132" t="s">
        <v>3</v>
      </c>
      <c r="R3" s="132">
        <v>1</v>
      </c>
      <c r="S3" s="132">
        <v>2</v>
      </c>
      <c r="T3" s="132">
        <v>3</v>
      </c>
      <c r="U3" s="132" t="s">
        <v>65</v>
      </c>
      <c r="V3" s="17" t="s">
        <v>21</v>
      </c>
      <c r="W3" s="16" t="s">
        <v>66</v>
      </c>
      <c r="X3" s="16" t="s">
        <v>67</v>
      </c>
      <c r="Y3" s="83"/>
      <c r="Z3" s="83"/>
      <c r="AA3" s="83"/>
      <c r="AB3" s="83"/>
      <c r="AC3" s="83"/>
      <c r="AD3" s="83"/>
    </row>
    <row r="4" spans="1:30" x14ac:dyDescent="0.25">
      <c r="A4" s="8"/>
      <c r="B4" s="91" t="s">
        <v>69</v>
      </c>
      <c r="C4" s="113" t="s">
        <v>83</v>
      </c>
      <c r="D4" s="91" t="s">
        <v>68</v>
      </c>
      <c r="E4" s="114" t="s">
        <v>36</v>
      </c>
      <c r="F4" s="103"/>
      <c r="G4" s="92"/>
      <c r="H4" s="92"/>
      <c r="I4" s="92">
        <v>1</v>
      </c>
      <c r="J4" s="92" t="s">
        <v>84</v>
      </c>
      <c r="K4" s="92">
        <v>3</v>
      </c>
      <c r="L4" s="92"/>
      <c r="M4" s="92">
        <v>1</v>
      </c>
      <c r="N4" s="92"/>
      <c r="O4" s="92"/>
      <c r="P4" s="92">
        <v>1</v>
      </c>
      <c r="Q4" s="104" t="s">
        <v>85</v>
      </c>
      <c r="R4" s="104"/>
      <c r="S4" s="104" t="s">
        <v>86</v>
      </c>
      <c r="T4" s="104" t="s">
        <v>87</v>
      </c>
      <c r="U4" s="104" t="s">
        <v>88</v>
      </c>
      <c r="V4" s="115">
        <v>0.75</v>
      </c>
      <c r="W4" s="116" t="s">
        <v>70</v>
      </c>
      <c r="X4" s="104" t="s">
        <v>71</v>
      </c>
      <c r="Y4" s="83"/>
      <c r="Z4" s="83"/>
      <c r="AA4" s="83"/>
      <c r="AB4" s="83"/>
      <c r="AC4" s="83"/>
      <c r="AD4" s="83"/>
    </row>
    <row r="5" spans="1:30" x14ac:dyDescent="0.25">
      <c r="A5" s="23"/>
      <c r="B5" s="91" t="s">
        <v>72</v>
      </c>
      <c r="C5" s="113" t="s">
        <v>89</v>
      </c>
      <c r="D5" s="91" t="s">
        <v>68</v>
      </c>
      <c r="E5" s="114" t="s">
        <v>36</v>
      </c>
      <c r="F5" s="103"/>
      <c r="G5" s="92">
        <v>1</v>
      </c>
      <c r="H5" s="92"/>
      <c r="I5" s="92"/>
      <c r="J5" s="92" t="s">
        <v>73</v>
      </c>
      <c r="K5" s="92">
        <v>2</v>
      </c>
      <c r="L5" s="92"/>
      <c r="M5" s="92">
        <v>1</v>
      </c>
      <c r="N5" s="92"/>
      <c r="O5" s="92">
        <v>1</v>
      </c>
      <c r="P5" s="92">
        <v>5</v>
      </c>
      <c r="Q5" s="104" t="s">
        <v>90</v>
      </c>
      <c r="R5" s="104" t="s">
        <v>91</v>
      </c>
      <c r="S5" s="104" t="s">
        <v>92</v>
      </c>
      <c r="T5" s="104" t="s">
        <v>93</v>
      </c>
      <c r="U5" s="104" t="s">
        <v>93</v>
      </c>
      <c r="V5" s="115">
        <v>0.66700000000000004</v>
      </c>
      <c r="W5" s="116" t="s">
        <v>74</v>
      </c>
      <c r="X5" s="104" t="s">
        <v>75</v>
      </c>
      <c r="Y5" s="83"/>
      <c r="Z5" s="83"/>
      <c r="AA5" s="83"/>
      <c r="AB5" s="83"/>
      <c r="AC5" s="83"/>
      <c r="AD5" s="83"/>
    </row>
    <row r="6" spans="1:30" x14ac:dyDescent="0.25">
      <c r="A6" s="23"/>
      <c r="B6" s="22" t="s">
        <v>9</v>
      </c>
      <c r="C6" s="17"/>
      <c r="D6" s="16"/>
      <c r="E6" s="117"/>
      <c r="F6" s="118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>
        <v>6</v>
      </c>
      <c r="Q6" s="119" t="s">
        <v>94</v>
      </c>
      <c r="R6" s="119" t="s">
        <v>91</v>
      </c>
      <c r="S6" s="119" t="s">
        <v>95</v>
      </c>
      <c r="T6" s="119" t="s">
        <v>96</v>
      </c>
      <c r="U6" s="119" t="s">
        <v>97</v>
      </c>
      <c r="V6" s="30">
        <v>0.68799999999999994</v>
      </c>
      <c r="W6" s="120"/>
      <c r="X6" s="119"/>
      <c r="Y6" s="83"/>
      <c r="Z6" s="83"/>
      <c r="AA6" s="83"/>
      <c r="AB6" s="83"/>
      <c r="AC6" s="83"/>
      <c r="AD6" s="83"/>
    </row>
    <row r="7" spans="1:30" x14ac:dyDescent="0.25">
      <c r="A7" s="23"/>
      <c r="B7" s="121"/>
      <c r="C7" s="122"/>
      <c r="D7" s="123"/>
      <c r="E7" s="124"/>
      <c r="F7" s="125"/>
      <c r="G7" s="122"/>
      <c r="H7" s="122"/>
      <c r="I7" s="122"/>
      <c r="J7" s="126"/>
      <c r="K7" s="126"/>
      <c r="L7" s="126"/>
      <c r="M7" s="122"/>
      <c r="N7" s="122"/>
      <c r="O7" s="122"/>
      <c r="P7" s="122"/>
      <c r="Q7" s="127"/>
      <c r="R7" s="127"/>
      <c r="S7" s="127"/>
      <c r="T7" s="127"/>
      <c r="U7" s="127"/>
      <c r="V7" s="122"/>
      <c r="W7" s="123"/>
      <c r="X7" s="128"/>
      <c r="Y7" s="83"/>
      <c r="Z7" s="83"/>
      <c r="AA7" s="83"/>
      <c r="AB7" s="83"/>
      <c r="AC7" s="83"/>
      <c r="AD7" s="83"/>
    </row>
    <row r="8" spans="1:30" x14ac:dyDescent="0.25">
      <c r="A8" s="23"/>
      <c r="B8" s="93"/>
      <c r="C8" s="1"/>
      <c r="D8" s="93"/>
      <c r="E8" s="94"/>
      <c r="G8" s="1"/>
      <c r="H8" s="37"/>
      <c r="I8" s="1"/>
      <c r="J8" s="24"/>
      <c r="K8" s="24"/>
      <c r="L8" s="24"/>
      <c r="M8" s="1"/>
      <c r="N8" s="1"/>
      <c r="O8" s="1"/>
      <c r="P8" s="1"/>
      <c r="Q8" s="129"/>
      <c r="R8" s="129"/>
      <c r="S8" s="129"/>
      <c r="T8" s="129"/>
      <c r="U8" s="129"/>
      <c r="V8" s="1"/>
      <c r="W8" s="93"/>
      <c r="X8" s="1"/>
      <c r="Y8" s="83"/>
      <c r="Z8" s="83"/>
      <c r="AA8" s="83"/>
      <c r="AB8" s="83"/>
      <c r="AC8" s="83"/>
      <c r="AD8" s="83"/>
    </row>
    <row r="9" spans="1:30" x14ac:dyDescent="0.25">
      <c r="A9" s="23"/>
      <c r="B9" s="93"/>
      <c r="C9" s="1"/>
      <c r="D9" s="93"/>
      <c r="E9" s="94"/>
      <c r="G9" s="1"/>
      <c r="H9" s="37"/>
      <c r="I9" s="1"/>
      <c r="J9" s="24"/>
      <c r="K9" s="24"/>
      <c r="L9" s="24"/>
      <c r="M9" s="1"/>
      <c r="N9" s="1"/>
      <c r="O9" s="1"/>
      <c r="P9" s="1"/>
      <c r="Q9" s="129"/>
      <c r="R9" s="129"/>
      <c r="S9" s="129"/>
      <c r="T9" s="129"/>
      <c r="U9" s="129"/>
      <c r="V9" s="1"/>
      <c r="W9" s="93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93"/>
      <c r="C10" s="1"/>
      <c r="D10" s="93"/>
      <c r="E10" s="9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29"/>
      <c r="R10" s="129"/>
      <c r="S10" s="129"/>
      <c r="T10" s="129"/>
      <c r="U10" s="129"/>
      <c r="V10" s="1"/>
      <c r="W10" s="93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93"/>
      <c r="C11" s="1"/>
      <c r="D11" s="93"/>
      <c r="E11" s="9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29"/>
      <c r="R11" s="129"/>
      <c r="S11" s="129"/>
      <c r="T11" s="129"/>
      <c r="U11" s="129"/>
      <c r="V11" s="1"/>
      <c r="W11" s="93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93"/>
      <c r="C12" s="1"/>
      <c r="D12" s="93"/>
      <c r="E12" s="9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29"/>
      <c r="R12" s="129"/>
      <c r="S12" s="129"/>
      <c r="T12" s="129"/>
      <c r="U12" s="129"/>
      <c r="V12" s="1"/>
      <c r="W12" s="93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93"/>
      <c r="C13" s="1"/>
      <c r="D13" s="93"/>
      <c r="E13" s="9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29"/>
      <c r="R13" s="129"/>
      <c r="S13" s="129"/>
      <c r="T13" s="129"/>
      <c r="U13" s="129"/>
      <c r="V13" s="1"/>
      <c r="W13" s="93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93"/>
      <c r="C14" s="1"/>
      <c r="D14" s="93"/>
      <c r="E14" s="9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29"/>
      <c r="R14" s="129"/>
      <c r="S14" s="129"/>
      <c r="T14" s="129"/>
      <c r="U14" s="129"/>
      <c r="V14" s="1"/>
      <c r="W14" s="93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93"/>
      <c r="C15" s="1"/>
      <c r="D15" s="93"/>
      <c r="E15" s="9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29"/>
      <c r="R15" s="129"/>
      <c r="S15" s="129"/>
      <c r="T15" s="129"/>
      <c r="U15" s="129"/>
      <c r="V15" s="1"/>
      <c r="W15" s="93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93"/>
      <c r="C16" s="1"/>
      <c r="D16" s="93"/>
      <c r="E16" s="9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29"/>
      <c r="R16" s="129"/>
      <c r="S16" s="129"/>
      <c r="T16" s="129"/>
      <c r="U16" s="129"/>
      <c r="V16" s="1"/>
      <c r="W16" s="93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93"/>
      <c r="C17" s="1"/>
      <c r="D17" s="93"/>
      <c r="E17" s="9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29"/>
      <c r="R17" s="129"/>
      <c r="S17" s="129"/>
      <c r="T17" s="129"/>
      <c r="U17" s="129"/>
      <c r="V17" s="1"/>
      <c r="W17" s="93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93"/>
      <c r="C18" s="1"/>
      <c r="D18" s="93"/>
      <c r="E18" s="9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29"/>
      <c r="R18" s="129"/>
      <c r="S18" s="129"/>
      <c r="T18" s="129"/>
      <c r="U18" s="129"/>
      <c r="V18" s="1"/>
      <c r="W18" s="93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93"/>
      <c r="C19" s="1"/>
      <c r="D19" s="93"/>
      <c r="E19" s="9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29"/>
      <c r="R19" s="129"/>
      <c r="S19" s="129"/>
      <c r="T19" s="129"/>
      <c r="U19" s="129"/>
      <c r="V19" s="1"/>
      <c r="W19" s="93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93"/>
      <c r="C20" s="1"/>
      <c r="D20" s="93"/>
      <c r="E20" s="9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29"/>
      <c r="R20" s="129"/>
      <c r="S20" s="129"/>
      <c r="T20" s="129"/>
      <c r="U20" s="129"/>
      <c r="V20" s="1"/>
      <c r="W20" s="93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93"/>
      <c r="C21" s="1"/>
      <c r="D21" s="93"/>
      <c r="E21" s="9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29"/>
      <c r="R21" s="129"/>
      <c r="S21" s="129"/>
      <c r="T21" s="129"/>
      <c r="U21" s="129"/>
      <c r="V21" s="1"/>
      <c r="W21" s="93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93"/>
      <c r="C22" s="1"/>
      <c r="D22" s="93"/>
      <c r="E22" s="9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29"/>
      <c r="R22" s="129"/>
      <c r="S22" s="129"/>
      <c r="T22" s="129"/>
      <c r="U22" s="129"/>
      <c r="V22" s="1"/>
      <c r="W22" s="93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93"/>
      <c r="C23" s="1"/>
      <c r="D23" s="93"/>
      <c r="E23" s="9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29"/>
      <c r="R23" s="129"/>
      <c r="S23" s="129"/>
      <c r="T23" s="129"/>
      <c r="U23" s="129"/>
      <c r="V23" s="1"/>
      <c r="W23" s="93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93"/>
      <c r="C24" s="1"/>
      <c r="D24" s="93"/>
      <c r="E24" s="9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29"/>
      <c r="R24" s="129"/>
      <c r="S24" s="129"/>
      <c r="T24" s="129"/>
      <c r="U24" s="129"/>
      <c r="V24" s="1"/>
      <c r="W24" s="93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93"/>
      <c r="C25" s="1"/>
      <c r="D25" s="93"/>
      <c r="E25" s="9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29"/>
      <c r="R25" s="129"/>
      <c r="S25" s="129"/>
      <c r="T25" s="129"/>
      <c r="U25" s="129"/>
      <c r="V25" s="1"/>
      <c r="W25" s="93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93"/>
      <c r="C26" s="1"/>
      <c r="D26" s="93"/>
      <c r="E26" s="9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29"/>
      <c r="R26" s="129"/>
      <c r="S26" s="129"/>
      <c r="T26" s="129"/>
      <c r="U26" s="129"/>
      <c r="V26" s="1"/>
      <c r="W26" s="93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93"/>
      <c r="C27" s="1"/>
      <c r="D27" s="93"/>
      <c r="E27" s="9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29"/>
      <c r="R27" s="129"/>
      <c r="S27" s="129"/>
      <c r="T27" s="129"/>
      <c r="U27" s="129"/>
      <c r="V27" s="1"/>
      <c r="W27" s="93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93"/>
      <c r="C28" s="1"/>
      <c r="D28" s="93"/>
      <c r="E28" s="9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29"/>
      <c r="R28" s="129"/>
      <c r="S28" s="129"/>
      <c r="T28" s="129"/>
      <c r="U28" s="129"/>
      <c r="V28" s="1"/>
      <c r="W28" s="93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93"/>
      <c r="C29" s="1"/>
      <c r="D29" s="93"/>
      <c r="E29" s="9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29"/>
      <c r="R29" s="129"/>
      <c r="S29" s="129"/>
      <c r="T29" s="129"/>
      <c r="U29" s="129"/>
      <c r="V29" s="1"/>
      <c r="W29" s="93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93"/>
      <c r="C30" s="1"/>
      <c r="D30" s="93"/>
      <c r="E30" s="9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29"/>
      <c r="R30" s="129"/>
      <c r="S30" s="129"/>
      <c r="T30" s="129"/>
      <c r="U30" s="129"/>
      <c r="V30" s="1"/>
      <c r="W30" s="93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93"/>
      <c r="C31" s="1"/>
      <c r="D31" s="93"/>
      <c r="E31" s="9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29"/>
      <c r="R31" s="129"/>
      <c r="S31" s="129"/>
      <c r="T31" s="129"/>
      <c r="U31" s="129"/>
      <c r="V31" s="1"/>
      <c r="W31" s="93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93"/>
      <c r="C32" s="1"/>
      <c r="D32" s="93"/>
      <c r="E32" s="9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29"/>
      <c r="R32" s="129"/>
      <c r="S32" s="129"/>
      <c r="T32" s="129"/>
      <c r="U32" s="129"/>
      <c r="V32" s="1"/>
      <c r="W32" s="93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93"/>
      <c r="C33" s="1"/>
      <c r="D33" s="93"/>
      <c r="E33" s="9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29"/>
      <c r="R33" s="129"/>
      <c r="S33" s="129"/>
      <c r="T33" s="129"/>
      <c r="U33" s="129"/>
      <c r="V33" s="1"/>
      <c r="W33" s="93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93"/>
      <c r="C34" s="1"/>
      <c r="D34" s="93"/>
      <c r="E34" s="9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29"/>
      <c r="R34" s="129"/>
      <c r="S34" s="129"/>
      <c r="T34" s="129"/>
      <c r="U34" s="129"/>
      <c r="V34" s="1"/>
      <c r="W34" s="93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2019-02-02T16:02:47Z</dcterms:modified>
</cp:coreProperties>
</file>